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еналоговые и гос.пошлина 2026" sheetId="1" state="visible" r:id="rId1"/>
    <sheet name="Лист1" sheetId="2" state="visible" r:id="rId2"/>
  </sheets>
  <definedNames>
    <definedName name="_xlnm.Print_Area" localSheetId="0">'неналоговые и гос.пошлина 2026'!$A$1:$L$40</definedName>
  </definedNames>
  <calcPr iterate="1"/>
</workbook>
</file>

<file path=xl/sharedStrings.xml><?xml version="1.0" encoding="utf-8"?>
<sst xmlns="http://schemas.openxmlformats.org/spreadsheetml/2006/main" count="31" uniqueCount="31">
  <si>
    <t xml:space="preserve">Приложение 4</t>
  </si>
  <si>
    <t xml:space="preserve">Расчет прогнозного объема поступлений администрируемых доходов в областной бюджет Новосибирской области на очередной финансовый год и плановый период, налагаемых мировыми судьями</t>
  </si>
  <si>
    <t xml:space="preserve">управление делами Губернатора Новосибирской области и Правительства Новосибирской области</t>
  </si>
  <si>
    <t xml:space="preserve">(наименование администратора доходов областного бюджета Новосибирской области)</t>
  </si>
  <si>
    <t>руб.</t>
  </si>
  <si>
    <t xml:space="preserve">№ п/п</t>
  </si>
  <si>
    <t xml:space="preserve">Наименование дохода</t>
  </si>
  <si>
    <t xml:space="preserve">Код доходов (i)</t>
  </si>
  <si>
    <t>Тi</t>
  </si>
  <si>
    <t>РТi</t>
  </si>
  <si>
    <t>Д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</si>
  <si>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</si>
  <si>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006 1 16 01073 01 0000 140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</si>
  <si>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</si>
  <si>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006 1 16 01093 01 0000 140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</si>
  <si>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</si>
  <si>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006 1 16 01 13201 0000 140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</si>
  <si>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</si>
  <si>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006 1 16 01133 01 0000 140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</si>
  <si>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</si>
  <si>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006 1 16 01143 01 0000 140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</si>
  <si>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</si>
  <si>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006 1 16 01193 01 0000 140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</si>
  <si>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</si>
  <si>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006 1 16 01203 01 0000 140</t>
  </si>
  <si>
    <t xml:space="preserve">ИТОГО по коду доходов</t>
  </si>
  <si>
    <r>
      <t xml:space="preserve">Управляющий делами _______________________   </t>
    </r>
    <r>
      <rPr>
        <u val="single"/>
        <sz val="10"/>
        <color theme="1"/>
        <rFont val="Times New Roman"/>
      </rPr>
      <t xml:space="preserve"> В.Г. Манев</t>
    </r>
  </si>
  <si>
    <t xml:space="preserve">                                             (подпись)                 (расшифровка подписи)</t>
  </si>
  <si>
    <t xml:space="preserve">Главный бухгалтер______________________Е.И. Гавриленко</t>
  </si>
  <si>
    <t xml:space="preserve">                                            (подпись)            (расшифровка подписи Ф.И.О.)</t>
  </si>
  <si>
    <t xml:space="preserve">Контактный телефон: 238 -69- 81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</si>
</sst>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16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1.000000"/>
      <color theme="1"/>
      <name val="Times New Roman"/>
    </font>
    <font>
      <b/>
      <sz val="14.000000"/>
      <color theme="1"/>
      <name val="Times New Roman"/>
    </font>
    <font>
      <u/>
      <sz val="11.000000"/>
      <color theme="1"/>
      <name val="Times New Roman"/>
    </font>
    <font>
      <b/>
      <i/>
      <sz val="10.000000"/>
      <color theme="1"/>
      <name val="Times New Roman"/>
    </font>
    <font>
      <sz val="10.000000"/>
      <name val="Times New Roman"/>
    </font>
    <font>
      <sz val="10.000000"/>
      <color theme="1"/>
      <name val="Times New Roman"/>
    </font>
    <font>
      <b/>
      <sz val="10.000000"/>
      <name val="Times New Roman"/>
    </font>
    <font>
      <sz val="10.000000"/>
      <color indexed="2"/>
      <name val="Times New Roman"/>
    </font>
    <font>
      <b/>
      <sz val="10.000000"/>
      <color theme="1"/>
      <name val="Times New Roman"/>
    </font>
    <font>
      <sz val="12.000000"/>
      <color theme="1"/>
      <name val="Calibri"/>
      <scheme val="minor"/>
    </font>
  </fonts>
  <fills count="12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65"/>
        <bgColor indexed="65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54">
    <xf fontId="0" fillId="0" borderId="0" numFmtId="0" xfId="0"/>
    <xf fontId="0" fillId="0" borderId="0" numFmtId="0" xfId="0"/>
    <xf fontId="6" fillId="0" borderId="0" numFmtId="0" xfId="0" applyFont="1" applyAlignment="1">
      <alignment horizontal="right"/>
    </xf>
    <xf fontId="7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9" fillId="0" borderId="0" numFmtId="0" xfId="0" applyFont="1" applyAlignment="1">
      <alignment horizontal="center" wrapText="1"/>
    </xf>
    <xf fontId="10" fillId="0" borderId="1" numFmtId="0" xfId="14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/>
    </xf>
    <xf fontId="0" fillId="0" borderId="4" numFmtId="0" xfId="0" applyBorder="1" applyAlignment="1">
      <alignment horizontal="center"/>
    </xf>
    <xf fontId="0" fillId="0" borderId="5" numFmtId="0" xfId="0" applyBorder="1" applyAlignment="1">
      <alignment horizontal="center"/>
    </xf>
    <xf fontId="10" fillId="0" borderId="6" numFmtId="0" xfId="14" applyFont="1" applyBorder="1" applyAlignment="1">
      <alignment horizontal="center" vertical="center" wrapText="1"/>
    </xf>
    <xf fontId="0" fillId="0" borderId="7" numFmtId="0" xfId="0" applyBorder="1" applyAlignment="1">
      <alignment horizontal="center" vertical="center" wrapText="1"/>
    </xf>
    <xf fontId="11" fillId="0" borderId="1" numFmtId="0" xfId="0" applyFont="1" applyBorder="1" applyAlignment="1">
      <alignment horizontal="center"/>
    </xf>
    <xf fontId="11" fillId="0" borderId="1" numFmtId="0" xfId="0" applyFont="1" applyBorder="1" applyAlignment="1">
      <alignment wrapText="1"/>
    </xf>
    <xf fontId="11" fillId="0" borderId="1" numFmtId="49" xfId="0" applyNumberFormat="1" applyFont="1" applyBorder="1" applyAlignment="1">
      <alignment horizontal="center" vertical="center"/>
    </xf>
    <xf fontId="12" fillId="10" borderId="1" numFmtId="0" xfId="14" applyFont="1" applyFill="1" applyBorder="1" applyAlignment="1">
      <alignment horizontal="right" wrapText="1"/>
    </xf>
    <xf fontId="12" fillId="10" borderId="1" numFmtId="160" xfId="14" applyNumberFormat="1" applyFont="1" applyFill="1" applyBorder="1" applyAlignment="1">
      <alignment horizontal="right" wrapText="1"/>
    </xf>
    <xf fontId="12" fillId="0" borderId="1" numFmtId="160" xfId="14" applyNumberFormat="1" applyFont="1" applyBorder="1" applyAlignment="1">
      <alignment horizontal="right" wrapText="1"/>
    </xf>
    <xf fontId="11" fillId="0" borderId="6" numFmtId="0" xfId="0" applyFont="1" applyBorder="1" applyAlignment="1">
      <alignment horizontal="center"/>
    </xf>
    <xf fontId="11" fillId="0" borderId="6" numFmtId="0" xfId="0" applyFont="1" applyBorder="1" applyAlignment="1">
      <alignment wrapText="1"/>
    </xf>
    <xf fontId="11" fillId="0" borderId="6" numFmtId="49" xfId="0" applyNumberFormat="1" applyFont="1" applyBorder="1" applyAlignment="1">
      <alignment horizontal="center" vertical="center"/>
    </xf>
    <xf fontId="12" fillId="10" borderId="6" numFmtId="0" xfId="14" applyFont="1" applyFill="1" applyBorder="1" applyAlignment="1">
      <alignment horizontal="right" wrapText="1"/>
    </xf>
    <xf fontId="12" fillId="10" borderId="6" numFmtId="160" xfId="14" applyNumberFormat="1" applyFont="1" applyFill="1" applyBorder="1" applyAlignment="1">
      <alignment horizontal="right" wrapText="1"/>
    </xf>
    <xf fontId="12" fillId="0" borderId="6" numFmtId="160" xfId="14" applyNumberFormat="1" applyFont="1" applyBorder="1" applyAlignment="1">
      <alignment horizontal="right" wrapText="1"/>
    </xf>
    <xf fontId="0" fillId="0" borderId="8" numFmtId="0" xfId="0" applyBorder="1" applyAlignment="1">
      <alignment horizontal="center"/>
    </xf>
    <xf fontId="0" fillId="0" borderId="8" numFmtId="0" xfId="0" applyBorder="1" applyAlignment="1">
      <alignment wrapText="1"/>
    </xf>
    <xf fontId="0" fillId="0" borderId="8" numFmtId="0" xfId="0" applyBorder="1" applyAlignment="1">
      <alignment horizontal="center" vertical="center"/>
    </xf>
    <xf fontId="0" fillId="0" borderId="8" numFmtId="0" xfId="0" applyBorder="1" applyAlignment="1">
      <alignment horizontal="right" wrapText="1"/>
    </xf>
    <xf fontId="5" fillId="0" borderId="8" numFmtId="0" xfId="0" applyFont="1" applyBorder="1" applyAlignment="1">
      <alignment horizontal="right" wrapText="1"/>
    </xf>
    <xf fontId="11" fillId="0" borderId="6" numFmtId="0" xfId="0" applyFont="1" applyBorder="1" applyAlignment="1">
      <alignment vertical="top" wrapText="1"/>
    </xf>
    <xf fontId="10" fillId="10" borderId="1" numFmtId="0" xfId="14" applyFont="1" applyFill="1" applyBorder="1" applyAlignment="1">
      <alignment horizontal="right" wrapText="1"/>
    </xf>
    <xf fontId="10" fillId="10" borderId="1" numFmtId="160" xfId="14" applyNumberFormat="1" applyFont="1" applyFill="1" applyBorder="1" applyAlignment="1">
      <alignment horizontal="right" wrapText="1"/>
    </xf>
    <xf fontId="10" fillId="0" borderId="1" numFmtId="160" xfId="14" applyNumberFormat="1" applyFont="1" applyBorder="1" applyAlignment="1">
      <alignment horizontal="right" wrapText="1"/>
    </xf>
    <xf fontId="0" fillId="0" borderId="7" numFmtId="0" xfId="0" applyBorder="1" applyAlignment="1">
      <alignment horizontal="center"/>
    </xf>
    <xf fontId="0" fillId="0" borderId="7" numFmtId="0" xfId="0" applyBorder="1" applyAlignment="1">
      <alignment vertical="top" wrapText="1"/>
    </xf>
    <xf fontId="0" fillId="0" borderId="7" numFmtId="0" xfId="0" applyBorder="1" applyAlignment="1">
      <alignment horizontal="center" vertical="center"/>
    </xf>
    <xf fontId="0" fillId="0" borderId="8" numFmtId="0" xfId="0" applyBorder="1" applyAlignment="1">
      <alignment vertical="top" wrapText="1"/>
    </xf>
    <xf fontId="13" fillId="0" borderId="1" numFmtId="160" xfId="14" applyNumberFormat="1" applyFont="1" applyBorder="1" applyAlignment="1">
      <alignment horizontal="right" wrapText="1"/>
    </xf>
    <xf fontId="13" fillId="10" borderId="1" numFmtId="161" xfId="14" applyNumberFormat="1" applyFont="1" applyFill="1" applyBorder="1" applyAlignment="1">
      <alignment horizontal="right" wrapText="1"/>
    </xf>
    <xf fontId="0" fillId="0" borderId="7" numFmtId="0" xfId="0" applyBorder="1" applyAlignment="1">
      <alignment wrapText="1"/>
    </xf>
    <xf fontId="11" fillId="0" borderId="3" numFmtId="0" xfId="0" applyFont="1" applyBorder="1" applyAlignment="1">
      <alignment horizontal="center"/>
    </xf>
    <xf fontId="14" fillId="11" borderId="3" numFmtId="0" xfId="0" applyFont="1" applyFill="1" applyBorder="1" applyAlignment="1">
      <alignment wrapText="1"/>
    </xf>
    <xf fontId="14" fillId="11" borderId="4" numFmtId="0" xfId="0" applyFont="1" applyFill="1" applyBorder="1" applyAlignment="1">
      <alignment wrapText="1"/>
    </xf>
    <xf fontId="0" fillId="0" borderId="5" numFmtId="0" xfId="0" applyBorder="1" applyAlignment="1">
      <alignment wrapText="1"/>
    </xf>
    <xf fontId="12" fillId="11" borderId="1" numFmtId="160" xfId="14" applyNumberFormat="1" applyFont="1" applyFill="1" applyBorder="1" applyAlignment="1">
      <alignment horizontal="right" vertical="center" wrapText="1"/>
    </xf>
    <xf fontId="0" fillId="0" borderId="0" numFmtId="0" xfId="0" applyAlignment="1">
      <alignment wrapText="1"/>
    </xf>
    <xf fontId="15" fillId="0" borderId="0" numFmtId="0" xfId="0" applyFont="1" applyAlignment="1">
      <alignment wrapText="1"/>
    </xf>
    <xf fontId="10" fillId="0" borderId="0" numFmtId="0" xfId="14" applyFont="1" applyAlignment="1">
      <alignment horizontal="left" vertical="center" wrapText="1"/>
    </xf>
    <xf fontId="0" fillId="0" borderId="0" numFmtId="0" xfId="0" applyAlignment="1">
      <alignment horizontal="left" vertical="center" wrapText="1"/>
    </xf>
    <xf fontId="11" fillId="0" borderId="0" numFmtId="0" xfId="0" applyFont="1"/>
    <xf fontId="11" fillId="0" borderId="0" numFmtId="0" xfId="0" applyFont="1" applyAlignment="1">
      <alignment horizontal="left"/>
    </xf>
    <xf fontId="11" fillId="0" borderId="0" numFmtId="49" xfId="0" applyNumberFormat="1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" zoomScale="85" workbookViewId="0">
      <pane ySplit="8" topLeftCell="A9" activePane="bottomLeft" state="frozen"/>
      <selection activeCell="B44" activeCellId="0" sqref="B44:D44"/>
    </sheetView>
  </sheetViews>
  <sheetFormatPr defaultColWidth="9.109375" defaultRowHeight="14.25"/>
  <cols>
    <col customWidth="1" min="1" max="1" style="1" width="3.88671875"/>
    <col customWidth="1" min="2" max="2" style="1" width="31.6640625"/>
    <col customWidth="1" min="3" max="3" style="1" width="24.44140625"/>
    <col customWidth="1" min="4" max="5" style="1" width="12.6640625"/>
    <col customWidth="1" min="6" max="13" style="1" width="11.6640625"/>
    <col min="14" max="16384" style="1" width="9.109375"/>
  </cols>
  <sheetData>
    <row r="1" s="1" customFormat="1">
      <c r="K1" s="2" t="s">
        <v>0</v>
      </c>
      <c r="L1" s="2"/>
    </row>
    <row r="2" ht="39.75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="1" customFormat="1" ht="15" customHeight="1">
      <c r="B3" s="4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6"/>
    </row>
    <row r="4" s="1" customFormat="1" ht="15" customHeight="1">
      <c r="B4" s="5" t="s">
        <v>3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="1" customFormat="1" ht="15" customHeight="1">
      <c r="B5" s="5"/>
      <c r="C5" s="6"/>
      <c r="D5" s="6"/>
      <c r="E5" s="6"/>
      <c r="F5" s="6"/>
      <c r="G5" s="6"/>
      <c r="H5" s="6"/>
      <c r="I5" s="6"/>
      <c r="J5" s="6"/>
      <c r="K5" s="7" t="s">
        <v>4</v>
      </c>
      <c r="L5" s="7"/>
      <c r="M5" s="6"/>
    </row>
    <row r="6" s="1" customFormat="1" ht="15" customHeight="1">
      <c r="A6" s="8" t="s">
        <v>5</v>
      </c>
      <c r="B6" s="8" t="s">
        <v>6</v>
      </c>
      <c r="C6" s="8" t="s">
        <v>7</v>
      </c>
      <c r="D6" s="9">
        <v>2026</v>
      </c>
      <c r="E6" s="10"/>
      <c r="F6" s="11"/>
      <c r="G6" s="9">
        <v>2027</v>
      </c>
      <c r="H6" s="10"/>
      <c r="I6" s="11"/>
      <c r="J6" s="9">
        <v>2028</v>
      </c>
      <c r="K6" s="10"/>
      <c r="L6" s="11"/>
    </row>
    <row r="7" ht="38.25" customHeight="1">
      <c r="A7" s="8"/>
      <c r="B7" s="8"/>
      <c r="C7" s="8"/>
      <c r="D7" s="12" t="s">
        <v>8</v>
      </c>
      <c r="E7" s="12" t="s">
        <v>9</v>
      </c>
      <c r="F7" s="12" t="s">
        <v>10</v>
      </c>
      <c r="G7" s="12" t="s">
        <v>8</v>
      </c>
      <c r="H7" s="12" t="s">
        <v>9</v>
      </c>
      <c r="I7" s="12" t="s">
        <v>10</v>
      </c>
      <c r="J7" s="12" t="s">
        <v>8</v>
      </c>
      <c r="K7" s="12" t="s">
        <v>9</v>
      </c>
      <c r="L7" s="12" t="s">
        <v>10</v>
      </c>
    </row>
    <row r="8">
      <c r="A8" s="8"/>
      <c r="B8" s="8"/>
      <c r="C8" s="8"/>
      <c r="D8" s="13">
        <v>4</v>
      </c>
      <c r="E8" s="13">
        <v>5</v>
      </c>
      <c r="F8" s="13">
        <v>6</v>
      </c>
      <c r="G8" s="13">
        <v>4</v>
      </c>
      <c r="H8" s="13">
        <v>5</v>
      </c>
      <c r="I8" s="13">
        <v>6</v>
      </c>
      <c r="J8" s="13">
        <v>4</v>
      </c>
      <c r="K8" s="13">
        <v>5</v>
      </c>
      <c r="L8" s="13">
        <v>6</v>
      </c>
    </row>
    <row r="9" s="1" customFormat="1" ht="132">
      <c r="A9" s="14">
        <v>1</v>
      </c>
      <c r="B9" s="15" t="s">
        <v>11</v>
      </c>
      <c r="C9" s="16" t="s">
        <v>12</v>
      </c>
      <c r="D9" s="17">
        <v>2</v>
      </c>
      <c r="E9" s="18">
        <v>25000</v>
      </c>
      <c r="F9" s="19">
        <f>D9*E9*0.5</f>
        <v>25000</v>
      </c>
      <c r="G9" s="17">
        <v>2</v>
      </c>
      <c r="H9" s="18">
        <v>25000</v>
      </c>
      <c r="I9" s="19">
        <f>G9*H9*0.5</f>
        <v>25000</v>
      </c>
      <c r="J9" s="17">
        <v>2</v>
      </c>
      <c r="K9" s="18">
        <v>25000</v>
      </c>
      <c r="L9" s="19">
        <f>J9*K9*0.5</f>
        <v>25000</v>
      </c>
    </row>
    <row r="10" s="1" customFormat="1" ht="132.59999999999999" hidden="1">
      <c r="A10" s="14">
        <v>6</v>
      </c>
      <c r="B10" s="15" t="s">
        <v>13</v>
      </c>
      <c r="C10" s="16" t="s">
        <v>14</v>
      </c>
      <c r="D10" s="17">
        <v>0</v>
      </c>
      <c r="E10" s="18">
        <v>0</v>
      </c>
      <c r="F10" s="19">
        <f t="shared" ref="F10:F11" si="0">D10*E10</f>
        <v>0</v>
      </c>
      <c r="G10" s="17">
        <v>0</v>
      </c>
      <c r="H10" s="18">
        <v>0</v>
      </c>
      <c r="I10" s="19">
        <f t="shared" ref="I10:I11" si="1">G10*H10</f>
        <v>0</v>
      </c>
      <c r="J10" s="17">
        <v>0</v>
      </c>
      <c r="K10" s="18">
        <v>0</v>
      </c>
      <c r="L10" s="19">
        <f t="shared" ref="L10:L11" si="2">J10*K10</f>
        <v>0</v>
      </c>
    </row>
    <row r="11" s="1" customFormat="1" ht="145.80000000000001" hidden="1">
      <c r="A11" s="14">
        <v>7</v>
      </c>
      <c r="B11" s="15" t="s">
        <v>15</v>
      </c>
      <c r="C11" s="16" t="s">
        <v>16</v>
      </c>
      <c r="D11" s="17">
        <v>0</v>
      </c>
      <c r="E11" s="18">
        <v>0</v>
      </c>
      <c r="F11" s="19">
        <f t="shared" si="0"/>
        <v>0</v>
      </c>
      <c r="G11" s="17">
        <v>0</v>
      </c>
      <c r="H11" s="18">
        <v>0</v>
      </c>
      <c r="I11" s="19">
        <f t="shared" si="1"/>
        <v>0</v>
      </c>
      <c r="J11" s="17">
        <v>0</v>
      </c>
      <c r="K11" s="18">
        <v>0</v>
      </c>
      <c r="L11" s="19">
        <f t="shared" si="2"/>
        <v>0</v>
      </c>
    </row>
    <row r="12" s="1" customFormat="1" ht="68.25" customHeight="1">
      <c r="A12" s="20">
        <v>2</v>
      </c>
      <c r="B12" s="21" t="s">
        <v>17</v>
      </c>
      <c r="C12" s="22" t="s">
        <v>18</v>
      </c>
      <c r="D12" s="23">
        <v>10</v>
      </c>
      <c r="E12" s="24">
        <v>5000</v>
      </c>
      <c r="F12" s="25">
        <f>D12*E12*0.5</f>
        <v>25000</v>
      </c>
      <c r="G12" s="23">
        <v>10</v>
      </c>
      <c r="H12" s="24">
        <v>5000</v>
      </c>
      <c r="I12" s="25">
        <f>G12*H12*0.5</f>
        <v>25000</v>
      </c>
      <c r="J12" s="23">
        <v>10</v>
      </c>
      <c r="K12" s="24">
        <v>5000</v>
      </c>
      <c r="L12" s="25">
        <f>J12*K12*0.5</f>
        <v>25000</v>
      </c>
    </row>
    <row r="13" s="1" customFormat="1" ht="68.25" customHeight="1">
      <c r="A13" s="26"/>
      <c r="B13" s="27"/>
      <c r="C13" s="28"/>
      <c r="D13" s="29"/>
      <c r="E13" s="29"/>
      <c r="F13" s="30"/>
      <c r="G13" s="30"/>
      <c r="H13" s="30"/>
      <c r="I13" s="30"/>
      <c r="J13" s="30"/>
      <c r="K13" s="30"/>
      <c r="L13" s="30"/>
    </row>
    <row r="14" s="1" customFormat="1" ht="44.25" customHeight="1">
      <c r="A14" s="20">
        <v>3</v>
      </c>
      <c r="B14" s="31" t="s">
        <v>19</v>
      </c>
      <c r="C14" s="22" t="s">
        <v>20</v>
      </c>
      <c r="D14" s="32">
        <v>30</v>
      </c>
      <c r="E14" s="33">
        <v>25000</v>
      </c>
      <c r="F14" s="34">
        <f t="shared" ref="F14:F15" si="3">D14*E14*0.5</f>
        <v>375000</v>
      </c>
      <c r="G14" s="32">
        <v>30</v>
      </c>
      <c r="H14" s="33">
        <v>25000</v>
      </c>
      <c r="I14" s="34">
        <f t="shared" ref="I14:I15" si="4">G14*H14*0.5</f>
        <v>375000</v>
      </c>
      <c r="J14" s="32">
        <v>30</v>
      </c>
      <c r="K14" s="33">
        <v>25000</v>
      </c>
      <c r="L14" s="34">
        <f t="shared" ref="L14:L15" si="5">J14*K14*0.5</f>
        <v>375000</v>
      </c>
    </row>
    <row r="15" s="1" customFormat="1" ht="49.5" customHeight="1">
      <c r="A15" s="35"/>
      <c r="B15" s="36"/>
      <c r="C15" s="37"/>
      <c r="D15" s="32">
        <v>25</v>
      </c>
      <c r="E15" s="33">
        <v>50000</v>
      </c>
      <c r="F15" s="34">
        <f t="shared" si="3"/>
        <v>625000</v>
      </c>
      <c r="G15" s="32">
        <v>25</v>
      </c>
      <c r="H15" s="33">
        <v>50000</v>
      </c>
      <c r="I15" s="34">
        <f t="shared" si="4"/>
        <v>625000</v>
      </c>
      <c r="J15" s="32">
        <v>25</v>
      </c>
      <c r="K15" s="33">
        <v>50000</v>
      </c>
      <c r="L15" s="34">
        <f t="shared" si="5"/>
        <v>625000</v>
      </c>
    </row>
    <row r="16" s="1" customFormat="1" ht="48" customHeight="1">
      <c r="A16" s="26"/>
      <c r="B16" s="38"/>
      <c r="C16" s="28"/>
      <c r="D16" s="17">
        <f>D14+D15</f>
        <v>55</v>
      </c>
      <c r="E16" s="19">
        <f>E14+E15</f>
        <v>75000</v>
      </c>
      <c r="F16" s="19">
        <f>F14+F15</f>
        <v>1000000</v>
      </c>
      <c r="G16" s="17">
        <f>G14+G15</f>
        <v>55</v>
      </c>
      <c r="H16" s="19">
        <f>H14+H15</f>
        <v>75000</v>
      </c>
      <c r="I16" s="19">
        <f>I14+I15</f>
        <v>1000000</v>
      </c>
      <c r="J16" s="17">
        <f>J14+J15</f>
        <v>55</v>
      </c>
      <c r="K16" s="19">
        <f>K14+K15</f>
        <v>75000</v>
      </c>
      <c r="L16" s="19">
        <f>L14+L15</f>
        <v>1000000</v>
      </c>
    </row>
    <row r="17" s="1" customFormat="1" ht="15" hidden="1" customHeight="1">
      <c r="A17" s="20">
        <v>4</v>
      </c>
      <c r="B17" s="21" t="s">
        <v>21</v>
      </c>
      <c r="C17" s="22" t="s">
        <v>22</v>
      </c>
      <c r="D17" s="33"/>
      <c r="E17" s="33"/>
      <c r="F17" s="39"/>
      <c r="G17" s="40"/>
      <c r="H17" s="39"/>
      <c r="I17" s="40"/>
      <c r="J17" s="39"/>
      <c r="K17" s="40"/>
      <c r="L17" s="39"/>
    </row>
    <row r="18" s="1" customFormat="1">
      <c r="A18" s="35"/>
      <c r="B18" s="41"/>
      <c r="C18" s="37"/>
      <c r="D18" s="32">
        <v>2</v>
      </c>
      <c r="E18" s="33">
        <v>2000</v>
      </c>
      <c r="F18" s="34">
        <f t="shared" ref="F18:F27" si="6">D18*E18*0.5</f>
        <v>2000</v>
      </c>
      <c r="G18" s="32">
        <v>2</v>
      </c>
      <c r="H18" s="33">
        <v>2000</v>
      </c>
      <c r="I18" s="34">
        <f t="shared" ref="I18:I27" si="7">G18*H18*0.5</f>
        <v>2000</v>
      </c>
      <c r="J18" s="32">
        <v>2</v>
      </c>
      <c r="K18" s="33">
        <v>2000</v>
      </c>
      <c r="L18" s="34">
        <f t="shared" ref="L18:L27" si="8">J18*K18*0.5</f>
        <v>2000</v>
      </c>
    </row>
    <row r="19" s="1" customFormat="1">
      <c r="A19" s="35"/>
      <c r="B19" s="41"/>
      <c r="C19" s="37"/>
      <c r="D19" s="32">
        <v>2</v>
      </c>
      <c r="E19" s="33">
        <v>5000</v>
      </c>
      <c r="F19" s="34">
        <f t="shared" si="6"/>
        <v>5000</v>
      </c>
      <c r="G19" s="32">
        <v>2</v>
      </c>
      <c r="H19" s="33">
        <v>5000</v>
      </c>
      <c r="I19" s="34">
        <f t="shared" si="7"/>
        <v>5000</v>
      </c>
      <c r="J19" s="32">
        <v>2</v>
      </c>
      <c r="K19" s="33">
        <v>5000</v>
      </c>
      <c r="L19" s="34">
        <f t="shared" si="8"/>
        <v>5000</v>
      </c>
    </row>
    <row r="20" s="1" customFormat="1">
      <c r="A20" s="35"/>
      <c r="B20" s="41"/>
      <c r="C20" s="37"/>
      <c r="D20" s="32">
        <v>3</v>
      </c>
      <c r="E20" s="33">
        <v>5000</v>
      </c>
      <c r="F20" s="34">
        <f t="shared" si="6"/>
        <v>7500</v>
      </c>
      <c r="G20" s="32">
        <v>3</v>
      </c>
      <c r="H20" s="33">
        <v>5000</v>
      </c>
      <c r="I20" s="34">
        <f t="shared" si="7"/>
        <v>7500</v>
      </c>
      <c r="J20" s="32">
        <v>3</v>
      </c>
      <c r="K20" s="33">
        <v>5000</v>
      </c>
      <c r="L20" s="34">
        <f t="shared" si="8"/>
        <v>7500</v>
      </c>
    </row>
    <row r="21" s="1" customFormat="1">
      <c r="A21" s="35"/>
      <c r="B21" s="41"/>
      <c r="C21" s="37"/>
      <c r="D21" s="32">
        <v>4</v>
      </c>
      <c r="E21" s="33">
        <v>20000</v>
      </c>
      <c r="F21" s="34">
        <f t="shared" si="6"/>
        <v>40000</v>
      </c>
      <c r="G21" s="32">
        <v>4</v>
      </c>
      <c r="H21" s="33">
        <v>20000</v>
      </c>
      <c r="I21" s="34">
        <f t="shared" si="7"/>
        <v>40000</v>
      </c>
      <c r="J21" s="32">
        <v>4</v>
      </c>
      <c r="K21" s="33">
        <v>20000</v>
      </c>
      <c r="L21" s="34">
        <f t="shared" si="8"/>
        <v>40000</v>
      </c>
    </row>
    <row r="22" s="1" customFormat="1">
      <c r="A22" s="35"/>
      <c r="B22" s="41"/>
      <c r="C22" s="37"/>
      <c r="D22" s="32">
        <v>4</v>
      </c>
      <c r="E22" s="33">
        <v>1000</v>
      </c>
      <c r="F22" s="34">
        <f t="shared" si="6"/>
        <v>2000</v>
      </c>
      <c r="G22" s="32">
        <v>4</v>
      </c>
      <c r="H22" s="33">
        <v>1000</v>
      </c>
      <c r="I22" s="34">
        <f t="shared" si="7"/>
        <v>2000</v>
      </c>
      <c r="J22" s="32">
        <v>4</v>
      </c>
      <c r="K22" s="33">
        <v>1000</v>
      </c>
      <c r="L22" s="34">
        <f t="shared" si="8"/>
        <v>2000</v>
      </c>
    </row>
    <row r="23" s="1" customFormat="1">
      <c r="A23" s="35"/>
      <c r="B23" s="41"/>
      <c r="C23" s="37"/>
      <c r="D23" s="32">
        <v>2</v>
      </c>
      <c r="E23" s="33">
        <v>10000</v>
      </c>
      <c r="F23" s="34">
        <f t="shared" si="6"/>
        <v>10000</v>
      </c>
      <c r="G23" s="32">
        <v>2</v>
      </c>
      <c r="H23" s="33">
        <v>10000</v>
      </c>
      <c r="I23" s="34">
        <f t="shared" si="7"/>
        <v>10000</v>
      </c>
      <c r="J23" s="32">
        <v>2</v>
      </c>
      <c r="K23" s="33">
        <v>10000</v>
      </c>
      <c r="L23" s="34">
        <f t="shared" si="8"/>
        <v>10000</v>
      </c>
    </row>
    <row r="24" s="1" customFormat="1">
      <c r="A24" s="35"/>
      <c r="B24" s="41"/>
      <c r="C24" s="37"/>
      <c r="D24" s="32">
        <v>1</v>
      </c>
      <c r="E24" s="33">
        <v>50000</v>
      </c>
      <c r="F24" s="34">
        <f t="shared" si="6"/>
        <v>25000</v>
      </c>
      <c r="G24" s="32">
        <v>1</v>
      </c>
      <c r="H24" s="33">
        <v>50000</v>
      </c>
      <c r="I24" s="34">
        <f t="shared" si="7"/>
        <v>25000</v>
      </c>
      <c r="J24" s="32">
        <v>1</v>
      </c>
      <c r="K24" s="33">
        <v>50000</v>
      </c>
      <c r="L24" s="34">
        <f t="shared" si="8"/>
        <v>25000</v>
      </c>
    </row>
    <row r="25" s="1" customFormat="1">
      <c r="A25" s="35"/>
      <c r="B25" s="41"/>
      <c r="C25" s="37"/>
      <c r="D25" s="32">
        <v>6</v>
      </c>
      <c r="E25" s="33">
        <v>200000</v>
      </c>
      <c r="F25" s="34">
        <f t="shared" si="6"/>
        <v>600000</v>
      </c>
      <c r="G25" s="32">
        <v>6</v>
      </c>
      <c r="H25" s="33">
        <v>200000</v>
      </c>
      <c r="I25" s="34">
        <f t="shared" si="7"/>
        <v>600000</v>
      </c>
      <c r="J25" s="32">
        <v>6</v>
      </c>
      <c r="K25" s="33">
        <v>200000</v>
      </c>
      <c r="L25" s="34">
        <f t="shared" si="8"/>
        <v>600000</v>
      </c>
    </row>
    <row r="26" s="1" customFormat="1">
      <c r="A26" s="35"/>
      <c r="B26" s="41"/>
      <c r="C26" s="37"/>
      <c r="D26" s="32">
        <v>6</v>
      </c>
      <c r="E26" s="33">
        <v>300</v>
      </c>
      <c r="F26" s="34">
        <f t="shared" si="6"/>
        <v>900</v>
      </c>
      <c r="G26" s="32">
        <v>6</v>
      </c>
      <c r="H26" s="33">
        <v>300</v>
      </c>
      <c r="I26" s="34">
        <f t="shared" si="7"/>
        <v>900</v>
      </c>
      <c r="J26" s="32">
        <v>6</v>
      </c>
      <c r="K26" s="33">
        <v>300</v>
      </c>
      <c r="L26" s="34">
        <f t="shared" si="8"/>
        <v>900</v>
      </c>
    </row>
    <row r="27" s="1" customFormat="1">
      <c r="A27" s="35"/>
      <c r="B27" s="41"/>
      <c r="C27" s="37"/>
      <c r="D27" s="32">
        <v>40</v>
      </c>
      <c r="E27" s="33">
        <v>3000</v>
      </c>
      <c r="F27" s="34">
        <f t="shared" si="6"/>
        <v>60000</v>
      </c>
      <c r="G27" s="32">
        <v>40</v>
      </c>
      <c r="H27" s="33">
        <v>3000</v>
      </c>
      <c r="I27" s="34">
        <f t="shared" si="7"/>
        <v>60000</v>
      </c>
      <c r="J27" s="32">
        <v>40</v>
      </c>
      <c r="K27" s="33">
        <v>3000</v>
      </c>
      <c r="L27" s="34">
        <f t="shared" si="8"/>
        <v>60000</v>
      </c>
    </row>
    <row r="28" s="1" customFormat="1">
      <c r="A28" s="26"/>
      <c r="B28" s="27"/>
      <c r="C28" s="28"/>
      <c r="D28" s="17">
        <f>SUM(D18:D27)</f>
        <v>70</v>
      </c>
      <c r="E28" s="19">
        <f>SUM(E18:E27)</f>
        <v>296300</v>
      </c>
      <c r="F28" s="19">
        <f>SUM(F18:F27)</f>
        <v>752400</v>
      </c>
      <c r="G28" s="17">
        <f>SUM(G18:G27)</f>
        <v>70</v>
      </c>
      <c r="H28" s="19">
        <f>SUM(H18:H27)</f>
        <v>296300</v>
      </c>
      <c r="I28" s="19">
        <f>SUM(I18:I27)</f>
        <v>752400</v>
      </c>
      <c r="J28" s="17">
        <f>SUM(J18:J27)</f>
        <v>70</v>
      </c>
      <c r="K28" s="19">
        <f>SUM(K18:K27)</f>
        <v>296300</v>
      </c>
      <c r="L28" s="19">
        <f>SUM(L18:L27)</f>
        <v>752400</v>
      </c>
    </row>
    <row r="29" s="1" customFormat="1" ht="159" hidden="1">
      <c r="A29" s="14">
        <v>12</v>
      </c>
      <c r="B29" s="15" t="s">
        <v>23</v>
      </c>
      <c r="C29" s="16" t="s">
        <v>24</v>
      </c>
      <c r="D29" s="33"/>
      <c r="E29" s="33"/>
      <c r="F29" s="39"/>
      <c r="G29" s="40"/>
      <c r="H29" s="39"/>
      <c r="I29" s="40"/>
      <c r="J29" s="39"/>
      <c r="K29" s="40"/>
      <c r="L29" s="39"/>
    </row>
    <row r="30" s="1" customFormat="1" ht="144">
      <c r="A30" s="42">
        <v>5</v>
      </c>
      <c r="B30" s="15" t="s">
        <v>23</v>
      </c>
      <c r="C30" s="16" t="s">
        <v>24</v>
      </c>
      <c r="D30" s="33">
        <v>12</v>
      </c>
      <c r="E30" s="33">
        <v>100000</v>
      </c>
      <c r="F30" s="19">
        <f>D30*E30*0.5</f>
        <v>600000</v>
      </c>
      <c r="G30" s="32">
        <v>12</v>
      </c>
      <c r="H30" s="34">
        <v>100000</v>
      </c>
      <c r="I30" s="19">
        <f>G30*H30*0.5</f>
        <v>600000</v>
      </c>
      <c r="J30" s="32">
        <v>12</v>
      </c>
      <c r="K30" s="34">
        <v>100000</v>
      </c>
      <c r="L30" s="19">
        <f>J30*K30*0.5</f>
        <v>600000</v>
      </c>
    </row>
    <row r="31">
      <c r="A31" s="43" t="s">
        <v>25</v>
      </c>
      <c r="B31" s="44"/>
      <c r="C31" s="45"/>
      <c r="D31" s="46"/>
      <c r="E31" s="46"/>
      <c r="F31" s="46">
        <f>F9+F16+F28+F12+F30</f>
        <v>2402400</v>
      </c>
      <c r="G31" s="32">
        <v>6</v>
      </c>
      <c r="H31" s="46"/>
      <c r="I31" s="46">
        <f>I9+I16+I28+I12+I30</f>
        <v>2402400</v>
      </c>
      <c r="J31" s="46"/>
      <c r="K31" s="46"/>
      <c r="L31" s="46">
        <f>L9+L16+L28+L12+L30</f>
        <v>2402400</v>
      </c>
    </row>
    <row r="32" s="1" customFormat="1" ht="16.5" customHeight="1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8"/>
      <c r="N32" s="48"/>
      <c r="O32" s="48"/>
      <c r="P32" s="48"/>
    </row>
    <row r="33">
      <c r="A33"/>
      <c r="B33" s="49"/>
      <c r="C33" s="49"/>
      <c r="D33" s="50"/>
      <c r="E33" s="50"/>
      <c r="F33" s="50"/>
      <c r="G33" s="50"/>
      <c r="H33" s="50"/>
      <c r="I33" s="50"/>
      <c r="J33" s="50"/>
      <c r="K33" s="50"/>
      <c r="L33" s="50"/>
      <c r="M33"/>
      <c r="N33"/>
      <c r="O33"/>
      <c r="P33"/>
    </row>
    <row r="34">
      <c r="A34" s="51"/>
      <c r="B34" s="52" t="s">
        <v>26</v>
      </c>
      <c r="C34" s="52"/>
      <c r="D34" s="52"/>
    </row>
    <row r="35">
      <c r="A35" s="51"/>
      <c r="B35" s="52" t="s">
        <v>27</v>
      </c>
      <c r="C35" s="52"/>
      <c r="D35" s="52"/>
    </row>
    <row r="36" s="1" customFormat="1">
      <c r="B36" s="51"/>
      <c r="C36" s="53"/>
      <c r="D36" s="51"/>
    </row>
    <row r="37" s="1" customFormat="1">
      <c r="B37" s="51" t="s">
        <v>28</v>
      </c>
      <c r="C37" s="53"/>
      <c r="D37" s="51"/>
    </row>
    <row r="38">
      <c r="B38" s="52" t="s">
        <v>29</v>
      </c>
      <c r="C38" s="52"/>
      <c r="D38" s="52"/>
    </row>
    <row r="39">
      <c r="B39" s="51"/>
      <c r="C39" s="53"/>
      <c r="D39" s="51"/>
    </row>
    <row r="40">
      <c r="B40" s="51" t="s">
        <v>30</v>
      </c>
      <c r="C40" s="53"/>
      <c r="D40" s="51"/>
    </row>
    <row r="41" ht="14.25">
      <c r="B41"/>
    </row>
    <row r="43" ht="14.25">
      <c r="B43"/>
    </row>
  </sheetData>
  <mergeCells count="42">
    <mergeCell ref="K1:L1"/>
    <mergeCell ref="A2:L2"/>
    <mergeCell ref="B3:L3"/>
    <mergeCell ref="B4:L4"/>
    <mergeCell ref="K5:L5"/>
    <mergeCell ref="A6:A8"/>
    <mergeCell ref="B6:B8"/>
    <mergeCell ref="C6:C8"/>
    <mergeCell ref="D6:F6"/>
    <mergeCell ref="G6:I6"/>
    <mergeCell ref="J6:L6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A12:A13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A14:A16"/>
    <mergeCell ref="B14:B16"/>
    <mergeCell ref="C14:C16"/>
    <mergeCell ref="A17:A28"/>
    <mergeCell ref="B17:B28"/>
    <mergeCell ref="C17:C28"/>
    <mergeCell ref="A31:C31"/>
    <mergeCell ref="B34:D34"/>
    <mergeCell ref="B35:D35"/>
    <mergeCell ref="B38:D38"/>
  </mergeCells>
  <printOptions headings="0" gridLines="0"/>
  <pageMargins left="0.31496062992125984" right="0.31496062992125984" top="0.74803149606299213" bottom="0.74803149606299213" header="0.31496062992125984" footer="0.31496062992125984"/>
  <pageSetup paperSize="9" scale="88" fitToWidth="1" fitToHeight="1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4.25"/>
  <sheetData/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2025-06-10T09:57:05Z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